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Purchasing\FORMS\"/>
    </mc:Choice>
  </mc:AlternateContent>
  <bookViews>
    <workbookView xWindow="360" yWindow="270" windowWidth="14895" windowHeight="15480"/>
  </bookViews>
  <sheets>
    <sheet name="RFB" sheetId="1" r:id="rId1"/>
    <sheet name="RFP" sheetId="4" r:id="rId2"/>
  </sheets>
  <definedNames>
    <definedName name="_xlnm.Print_Area" localSheetId="0">RFB!$A$1:$E$48</definedName>
    <definedName name="_xlnm.Print_Area" localSheetId="1">RFP!$A$1:$E$54</definedName>
  </definedNames>
  <calcPr calcId="152511"/>
</workbook>
</file>

<file path=xl/calcChain.xml><?xml version="1.0" encoding="utf-8"?>
<calcChain xmlns="http://schemas.openxmlformats.org/spreadsheetml/2006/main">
  <c r="A5" i="4" l="1"/>
  <c r="A6" i="4" l="1"/>
  <c r="A7" i="4" s="1"/>
  <c r="A8" i="4" s="1"/>
  <c r="A9" i="4" s="1"/>
  <c r="A10" i="4" s="1"/>
  <c r="A11" i="4" s="1"/>
  <c r="A12" i="4" s="1"/>
  <c r="B41" i="4"/>
  <c r="B32" i="4"/>
  <c r="B2" i="4" l="1"/>
  <c r="C2" i="4" s="1"/>
  <c r="B26" i="1" l="1"/>
  <c r="B35" i="1" l="1"/>
  <c r="A5" i="1"/>
  <c r="A6" i="1" l="1"/>
  <c r="A7" i="1" s="1"/>
  <c r="A8" i="1" s="1"/>
  <c r="A9" i="1" s="1"/>
  <c r="A10" i="1" s="1"/>
  <c r="A13" i="4"/>
  <c r="A14" i="4" s="1"/>
  <c r="A15" i="4" s="1"/>
  <c r="A16" i="4" s="1"/>
  <c r="A17" i="4" s="1"/>
  <c r="A18" i="4" s="1"/>
  <c r="A19" i="4" s="1"/>
  <c r="B2" i="1"/>
  <c r="C2" i="1" s="1"/>
  <c r="A20" i="4" l="1"/>
  <c r="A21" i="4" s="1"/>
  <c r="A22" i="4" s="1"/>
  <c r="A23" i="4" s="1"/>
  <c r="A11" i="1"/>
  <c r="A24" i="4" l="1"/>
  <c r="A25" i="4" s="1"/>
  <c r="A26" i="4" s="1"/>
  <c r="A27" i="4" s="1"/>
  <c r="A28" i="4" s="1"/>
  <c r="A29" i="4" s="1"/>
  <c r="A30" i="4" s="1"/>
  <c r="A31" i="4" s="1"/>
  <c r="A33" i="4" s="1"/>
  <c r="A34" i="4" s="1"/>
  <c r="A35" i="4" s="1"/>
  <c r="A36" i="4" s="1"/>
  <c r="A37" i="4" s="1"/>
  <c r="A38" i="4" s="1"/>
  <c r="A39" i="4" s="1"/>
  <c r="A40" i="4" s="1"/>
  <c r="A42" i="4" s="1"/>
  <c r="A44" i="4" s="1"/>
  <c r="A12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6" i="1" s="1"/>
  <c r="A38" i="1" s="1"/>
</calcChain>
</file>

<file path=xl/sharedStrings.xml><?xml version="1.0" encoding="utf-8"?>
<sst xmlns="http://schemas.openxmlformats.org/spreadsheetml/2006/main" count="294" uniqueCount="103">
  <si>
    <t>DATE</t>
  </si>
  <si>
    <t>DAYS</t>
  </si>
  <si>
    <t>ACTION</t>
  </si>
  <si>
    <t>DESCRIPTION</t>
  </si>
  <si>
    <t>SUBMIT</t>
  </si>
  <si>
    <t>WHO</t>
  </si>
  <si>
    <t>REQ</t>
  </si>
  <si>
    <t>PUR</t>
  </si>
  <si>
    <t>REVIEW</t>
  </si>
  <si>
    <t>RECEIVE</t>
  </si>
  <si>
    <t>CONTACT</t>
  </si>
  <si>
    <t>PACKAGE</t>
  </si>
  <si>
    <t>ISSUE</t>
  </si>
  <si>
    <t>BOTH</t>
  </si>
  <si>
    <t>ATTEND</t>
  </si>
  <si>
    <t>RESPOND</t>
  </si>
  <si>
    <t>ANSWERS</t>
  </si>
  <si>
    <t>ADDENDUM</t>
  </si>
  <si>
    <t>POST</t>
  </si>
  <si>
    <t>SEND</t>
  </si>
  <si>
    <t>BID EVAL</t>
  </si>
  <si>
    <t>DRAFT</t>
  </si>
  <si>
    <t>STAFF REPORT</t>
  </si>
  <si>
    <t>CC</t>
  </si>
  <si>
    <t>APPROVE</t>
  </si>
  <si>
    <t>AGREEMENT</t>
  </si>
  <si>
    <t>OBTAIN</t>
  </si>
  <si>
    <t>AWARD</t>
  </si>
  <si>
    <t>MA/PO</t>
  </si>
  <si>
    <t>#days</t>
  </si>
  <si>
    <t>#mos</t>
  </si>
  <si>
    <t>START</t>
  </si>
  <si>
    <t>CON</t>
  </si>
  <si>
    <t>=</t>
  </si>
  <si>
    <t>REQUESTOR</t>
  </si>
  <si>
    <t>PURCHASING</t>
  </si>
  <si>
    <t>REQ &amp; PUR</t>
  </si>
  <si>
    <t>CITY COUNCIL</t>
  </si>
  <si>
    <t>CONTRACTOR</t>
  </si>
  <si>
    <t>(the start section may be eliminated if it is not required)</t>
  </si>
  <si>
    <t>if agreement is NOT required, enter N/A in column C</t>
  </si>
  <si>
    <t>if staff report is NOT required, enter N/A in column C</t>
  </si>
  <si>
    <t>CLRK</t>
  </si>
  <si>
    <t>CITY CLERK</t>
  </si>
  <si>
    <t>DPT HD</t>
  </si>
  <si>
    <t>DEPARTMENT HEAD</t>
  </si>
  <si>
    <t>CONUR</t>
  </si>
  <si>
    <t>BUYER</t>
  </si>
  <si>
    <t>PA</t>
  </si>
  <si>
    <t>ASSITANT PURCHASING AGENT</t>
  </si>
  <si>
    <t>APA</t>
  </si>
  <si>
    <t>PURCHASING AGENT</t>
  </si>
  <si>
    <t>CAO</t>
  </si>
  <si>
    <t>CITY ATTORNEY'S OFFICE</t>
  </si>
  <si>
    <t>STAFF REPORT FINAL</t>
  </si>
  <si>
    <t>STAFF REPORT for CHANGES</t>
  </si>
  <si>
    <t>STAFF REPORT(add time for agreement delays and additional clarifications)</t>
  </si>
  <si>
    <t>STAFF REPORT DRAFT (at least 4 weeks prior to Council Meeting)</t>
  </si>
  <si>
    <t>QUESTIONS (at least 7 days prior to bid opening)</t>
  </si>
  <si>
    <t>RESULTS (typically, 2 days after bid opening)</t>
  </si>
  <si>
    <t>AGREEMENT (initial draft to agreement by buyer for CAO)</t>
  </si>
  <si>
    <t>AGREEMENT (typically, 10 days after request is submitted to CAO)</t>
  </si>
  <si>
    <t>STAFF REPORT (Dept Head's signature re: concurrence)</t>
  </si>
  <si>
    <t>STAFF REPORT (at least 1 week prior to Council Meeting)</t>
  </si>
  <si>
    <t>CITY COUNCIL (mathematical projection only; not actual date)</t>
  </si>
  <si>
    <t>AGREEMENT SIGNATURES (contractor)</t>
  </si>
  <si>
    <t>AGREEMENT SIGNATURES (CAO)</t>
  </si>
  <si>
    <t>BIDDERS (for info updates)</t>
  </si>
  <si>
    <t>CONTRACT BEGINS 
(normally, 1st of the next month or 30 days ARO after dept has received insurance, business license, performance bond,  approved submittals, etc.)</t>
  </si>
  <si>
    <t>Eval team</t>
  </si>
  <si>
    <t>SCORE</t>
  </si>
  <si>
    <t>READ AND SCORE ALL PROPOSALS (typically, 14 days after bid opening)</t>
  </si>
  <si>
    <t>MEET</t>
  </si>
  <si>
    <t>REVIEW PROPOSALS AND SCORES AS A GROUP</t>
  </si>
  <si>
    <t>INTERVIEW</t>
  </si>
  <si>
    <t>BEST AND FINAL OFFERS (BAFO) REQUESTED</t>
  </si>
  <si>
    <t>BAFOs RECEIVED FROM SHORT-LISTED PROPOSERS</t>
  </si>
  <si>
    <t>SHORT-LISTED PROPOSERS BASED ON COMPETITIVE RANGE OF SCORES</t>
  </si>
  <si>
    <t>FINAL SCORE AND CONSENSUS</t>
  </si>
  <si>
    <t>na</t>
  </si>
  <si>
    <t>RFP RESULTS</t>
  </si>
  <si>
    <t>PROPOSERS</t>
  </si>
  <si>
    <t>PROPOSAL</t>
  </si>
  <si>
    <t>RFP FOR REVIEW</t>
  </si>
  <si>
    <t>RFP PACKAGE (for final changes)</t>
  </si>
  <si>
    <t>RFP (out typically 6 weeks)</t>
  </si>
  <si>
    <t>RFB FOR REVIEW</t>
  </si>
  <si>
    <t>RFB PACKAGE (for final changes)</t>
  </si>
  <si>
    <t>RFB (out for at least 4 weeks)</t>
  </si>
  <si>
    <t>JOB WALK (if necessary; typically, 2 weeks after RFB is released)</t>
  </si>
  <si>
    <t>QUESTIONS (at least 7 days prior to RFB opening)</t>
  </si>
  <si>
    <t>RFB</t>
  </si>
  <si>
    <t>(timeline assumes that your request is #1 in bidding queue with no other requests ahead of it)</t>
  </si>
  <si>
    <t>RQS/RQM and FINALIZED SPEC (required to initiate formal bidding process)</t>
  </si>
  <si>
    <t>SPEC CHANGES #1 (clarifications and changes to the specifications from Purchasing)</t>
  </si>
  <si>
    <t>SPEC CHANGES #2 (clarifications and changes to the specifications from Department)</t>
  </si>
  <si>
    <t>BUILD</t>
  </si>
  <si>
    <t>BUILD RFB PACKAGE</t>
  </si>
  <si>
    <t>eBid on Planet Bids</t>
  </si>
  <si>
    <t>BUILD RFP PACKAGE</t>
  </si>
  <si>
    <t>PRE-PROPOSAL CONFERENCE (if necessary; typically, 2 weeks after bid is released)</t>
  </si>
  <si>
    <t>BID EVAL (if Agreement &amp; Staff Report is NOT required, award can be made in ~7 days)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</si>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</sst>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5" x14ac:knownFonts="1"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vertical="top"/>
    </xf>
    <xf numFmtId="164" fontId="0" fillId="0" borderId="4" xfId="0" applyNumberForma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5" xfId="0" applyBorder="1" applyAlignment="1">
      <alignment vertical="top"/>
    </xf>
    <xf numFmtId="164" fontId="0" fillId="0" borderId="6" xfId="0" applyNumberForma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164" fontId="0" fillId="4" borderId="4" xfId="0" applyNumberForma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top"/>
    </xf>
    <xf numFmtId="0" fontId="0" fillId="4" borderId="0" xfId="0" applyFill="1" applyBorder="1" applyAlignment="1">
      <alignment horizontal="right" vertical="top"/>
    </xf>
    <xf numFmtId="0" fontId="0" fillId="4" borderId="5" xfId="0" applyFill="1" applyBorder="1" applyAlignment="1">
      <alignment vertical="top"/>
    </xf>
    <xf numFmtId="164" fontId="0" fillId="3" borderId="1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2" xfId="0" applyFill="1" applyBorder="1" applyAlignment="1">
      <alignment horizontal="right" vertical="top"/>
    </xf>
    <xf numFmtId="0" fontId="0" fillId="3" borderId="3" xfId="0" applyFill="1" applyBorder="1" applyAlignment="1">
      <alignment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0" xfId="0" applyFill="1" applyBorder="1" applyAlignment="1">
      <alignment horizontal="right" vertical="top"/>
    </xf>
    <xf numFmtId="0" fontId="0" fillId="3" borderId="5" xfId="0" applyFill="1" applyBorder="1" applyAlignment="1">
      <alignment vertical="top"/>
    </xf>
    <xf numFmtId="164" fontId="0" fillId="3" borderId="6" xfId="0" applyNumberFormat="1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7" xfId="0" applyFill="1" applyBorder="1" applyAlignment="1">
      <alignment horizontal="right" vertical="top"/>
    </xf>
    <xf numFmtId="0" fontId="0" fillId="3" borderId="8" xfId="0" applyFill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5" xfId="0" applyFont="1" applyBorder="1" applyAlignment="1">
      <alignment vertical="top"/>
    </xf>
    <xf numFmtId="164" fontId="1" fillId="4" borderId="6" xfId="0" applyNumberFormat="1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right" vertical="top"/>
    </xf>
    <xf numFmtId="0" fontId="1" fillId="4" borderId="8" xfId="0" applyFont="1" applyFill="1" applyBorder="1" applyAlignment="1">
      <alignment vertical="top"/>
    </xf>
    <xf numFmtId="164" fontId="1" fillId="3" borderId="6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right" vertical="top"/>
    </xf>
    <xf numFmtId="0" fontId="1" fillId="3" borderId="8" xfId="0" applyFont="1" applyFill="1" applyBorder="1" applyAlignment="1">
      <alignment vertical="top"/>
    </xf>
    <xf numFmtId="164" fontId="0" fillId="0" borderId="2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2" fontId="0" fillId="0" borderId="0" xfId="1" applyNumberFormat="1" applyFont="1" applyAlignment="1">
      <alignment horizontal="center" vertical="top"/>
    </xf>
    <xf numFmtId="0" fontId="0" fillId="5" borderId="0" xfId="0" applyFill="1" applyBorder="1" applyAlignment="1">
      <alignment horizontal="center" vertical="top"/>
    </xf>
    <xf numFmtId="0" fontId="4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view="pageBreakPreview" zoomScaleNormal="100" zoomScaleSheetLayoutView="100" workbookViewId="0">
      <pane ySplit="3" topLeftCell="A4" activePane="bottomLeft" state="frozen"/>
      <selection pane="bottomLeft" activeCell="A5" sqref="A5"/>
    </sheetView>
  </sheetViews>
  <sheetFormatPr defaultRowHeight="16.5" x14ac:dyDescent="0.3"/>
  <cols>
    <col min="1" max="1" width="7.85546875" style="1" bestFit="1" customWidth="1"/>
    <col min="2" max="2" width="5.42578125" style="2" bestFit="1" customWidth="1"/>
    <col min="3" max="3" width="7.28515625" style="2" customWidth="1"/>
    <col min="4" max="4" width="10" style="3" bestFit="1" customWidth="1"/>
    <col min="5" max="5" width="70.7109375" customWidth="1"/>
  </cols>
  <sheetData>
    <row r="1" spans="1:5" x14ac:dyDescent="0.3">
      <c r="A1" s="4"/>
      <c r="B1" s="5" t="s">
        <v>29</v>
      </c>
      <c r="C1" s="5" t="s">
        <v>30</v>
      </c>
      <c r="D1" s="6"/>
      <c r="E1" s="7"/>
    </row>
    <row r="2" spans="1:5" x14ac:dyDescent="0.3">
      <c r="A2" s="4"/>
      <c r="B2" s="5">
        <f>SUM(B4:B38)</f>
        <v>117</v>
      </c>
      <c r="C2" s="5">
        <f>B2/365*12</f>
        <v>3.8465753424657536</v>
      </c>
      <c r="D2" s="6"/>
      <c r="E2" s="54" t="s">
        <v>92</v>
      </c>
    </row>
    <row r="3" spans="1:5" x14ac:dyDescent="0.3">
      <c r="A3" s="4" t="s">
        <v>0</v>
      </c>
      <c r="B3" s="5" t="s">
        <v>1</v>
      </c>
      <c r="C3" s="5" t="s">
        <v>5</v>
      </c>
      <c r="D3" s="6" t="s">
        <v>2</v>
      </c>
      <c r="E3" s="7" t="s">
        <v>3</v>
      </c>
    </row>
    <row r="4" spans="1:5" x14ac:dyDescent="0.3">
      <c r="A4" s="8">
        <v>43101</v>
      </c>
      <c r="B4" s="9">
        <v>0</v>
      </c>
      <c r="C4" s="9" t="s">
        <v>6</v>
      </c>
      <c r="D4" s="10" t="s">
        <v>9</v>
      </c>
      <c r="E4" s="15" t="s">
        <v>93</v>
      </c>
    </row>
    <row r="5" spans="1:5" x14ac:dyDescent="0.3">
      <c r="A5" s="12">
        <f>B5+A4</f>
        <v>43103</v>
      </c>
      <c r="B5" s="13">
        <v>2</v>
      </c>
      <c r="C5" s="13" t="s">
        <v>47</v>
      </c>
      <c r="D5" s="14" t="s">
        <v>4</v>
      </c>
      <c r="E5" s="15" t="s">
        <v>94</v>
      </c>
    </row>
    <row r="6" spans="1:5" x14ac:dyDescent="0.3">
      <c r="A6" s="12">
        <f>B6+A5</f>
        <v>43105</v>
      </c>
      <c r="B6" s="13">
        <v>2</v>
      </c>
      <c r="C6" s="13" t="s">
        <v>6</v>
      </c>
      <c r="D6" s="14" t="s">
        <v>4</v>
      </c>
      <c r="E6" s="15" t="s">
        <v>95</v>
      </c>
    </row>
    <row r="7" spans="1:5" x14ac:dyDescent="0.3">
      <c r="A7" s="12">
        <f t="shared" ref="A7:A34" si="0">B7+A6</f>
        <v>43108</v>
      </c>
      <c r="B7" s="13">
        <v>3</v>
      </c>
      <c r="C7" s="13" t="s">
        <v>6</v>
      </c>
      <c r="D7" s="14" t="s">
        <v>96</v>
      </c>
      <c r="E7" s="15" t="s">
        <v>97</v>
      </c>
    </row>
    <row r="8" spans="1:5" x14ac:dyDescent="0.3">
      <c r="A8" s="16">
        <f>B8+A7</f>
        <v>43109</v>
      </c>
      <c r="B8" s="17">
        <v>1</v>
      </c>
      <c r="C8" s="17" t="s">
        <v>7</v>
      </c>
      <c r="D8" s="18" t="s">
        <v>96</v>
      </c>
      <c r="E8" s="19" t="s">
        <v>98</v>
      </c>
    </row>
    <row r="9" spans="1:5" x14ac:dyDescent="0.3">
      <c r="A9" s="20">
        <f>B9+A8</f>
        <v>43111</v>
      </c>
      <c r="B9" s="9">
        <v>2</v>
      </c>
      <c r="C9" s="9" t="s">
        <v>47</v>
      </c>
      <c r="D9" s="10" t="s">
        <v>10</v>
      </c>
      <c r="E9" s="11" t="s">
        <v>67</v>
      </c>
    </row>
    <row r="10" spans="1:5" x14ac:dyDescent="0.3">
      <c r="A10" s="12">
        <f t="shared" si="0"/>
        <v>43113</v>
      </c>
      <c r="B10" s="13">
        <v>2</v>
      </c>
      <c r="C10" s="13" t="s">
        <v>47</v>
      </c>
      <c r="D10" s="14" t="s">
        <v>11</v>
      </c>
      <c r="E10" s="15" t="s">
        <v>86</v>
      </c>
    </row>
    <row r="11" spans="1:5" x14ac:dyDescent="0.3">
      <c r="A11" s="16">
        <f t="shared" si="0"/>
        <v>43116</v>
      </c>
      <c r="B11" s="17">
        <v>3</v>
      </c>
      <c r="C11" s="17" t="s">
        <v>50</v>
      </c>
      <c r="D11" s="18" t="s">
        <v>8</v>
      </c>
      <c r="E11" s="19" t="s">
        <v>87</v>
      </c>
    </row>
    <row r="12" spans="1:5" x14ac:dyDescent="0.3">
      <c r="A12" s="20">
        <f t="shared" si="0"/>
        <v>43117</v>
      </c>
      <c r="B12" s="9">
        <v>1</v>
      </c>
      <c r="C12" s="9" t="s">
        <v>47</v>
      </c>
      <c r="D12" s="10" t="s">
        <v>12</v>
      </c>
      <c r="E12" s="11" t="s">
        <v>88</v>
      </c>
    </row>
    <row r="13" spans="1:5" x14ac:dyDescent="0.3">
      <c r="A13" s="12">
        <f t="shared" si="0"/>
        <v>43131</v>
      </c>
      <c r="B13" s="13">
        <v>14</v>
      </c>
      <c r="C13" s="13" t="s">
        <v>13</v>
      </c>
      <c r="D13" s="14" t="s">
        <v>14</v>
      </c>
      <c r="E13" s="15" t="s">
        <v>89</v>
      </c>
    </row>
    <row r="14" spans="1:5" x14ac:dyDescent="0.3">
      <c r="A14" s="12">
        <f t="shared" si="0"/>
        <v>43138</v>
      </c>
      <c r="B14" s="13">
        <v>7</v>
      </c>
      <c r="C14" s="13" t="s">
        <v>13</v>
      </c>
      <c r="D14" s="14" t="s">
        <v>9</v>
      </c>
      <c r="E14" s="15" t="s">
        <v>90</v>
      </c>
    </row>
    <row r="15" spans="1:5" x14ac:dyDescent="0.3">
      <c r="A15" s="12">
        <f t="shared" si="0"/>
        <v>43139</v>
      </c>
      <c r="B15" s="13">
        <v>1</v>
      </c>
      <c r="C15" s="13" t="s">
        <v>13</v>
      </c>
      <c r="D15" s="14" t="s">
        <v>15</v>
      </c>
      <c r="E15" s="15" t="s">
        <v>16</v>
      </c>
    </row>
    <row r="16" spans="1:5" x14ac:dyDescent="0.3">
      <c r="A16" s="12">
        <f t="shared" si="0"/>
        <v>43140</v>
      </c>
      <c r="B16" s="13">
        <v>1</v>
      </c>
      <c r="C16" s="13" t="s">
        <v>47</v>
      </c>
      <c r="D16" s="14" t="s">
        <v>12</v>
      </c>
      <c r="E16" s="15" t="s">
        <v>17</v>
      </c>
    </row>
    <row r="17" spans="1:5" x14ac:dyDescent="0.3">
      <c r="A17" s="16">
        <f t="shared" si="0"/>
        <v>43147</v>
      </c>
      <c r="B17" s="17">
        <v>7</v>
      </c>
      <c r="C17" s="17" t="s">
        <v>47</v>
      </c>
      <c r="D17" s="18" t="s">
        <v>9</v>
      </c>
      <c r="E17" s="19" t="s">
        <v>91</v>
      </c>
    </row>
    <row r="18" spans="1:5" x14ac:dyDescent="0.3">
      <c r="A18" s="20">
        <f t="shared" si="0"/>
        <v>43149</v>
      </c>
      <c r="B18" s="9">
        <v>2</v>
      </c>
      <c r="C18" s="9" t="s">
        <v>47</v>
      </c>
      <c r="D18" s="10" t="s">
        <v>18</v>
      </c>
      <c r="E18" s="11" t="s">
        <v>59</v>
      </c>
    </row>
    <row r="19" spans="1:5" x14ac:dyDescent="0.3">
      <c r="A19" s="12">
        <f t="shared" si="0"/>
        <v>43149</v>
      </c>
      <c r="B19" s="13">
        <v>0</v>
      </c>
      <c r="C19" s="13" t="s">
        <v>47</v>
      </c>
      <c r="D19" s="14" t="s">
        <v>19</v>
      </c>
      <c r="E19" s="15" t="s">
        <v>20</v>
      </c>
    </row>
    <row r="20" spans="1:5" x14ac:dyDescent="0.3">
      <c r="A20" s="16">
        <f t="shared" si="0"/>
        <v>43152</v>
      </c>
      <c r="B20" s="17">
        <v>3</v>
      </c>
      <c r="C20" s="17" t="s">
        <v>6</v>
      </c>
      <c r="D20" s="18" t="s">
        <v>9</v>
      </c>
      <c r="E20" s="19" t="s">
        <v>101</v>
      </c>
    </row>
    <row r="21" spans="1:5" x14ac:dyDescent="0.3">
      <c r="A21" s="21">
        <f>B21+A20</f>
        <v>43155</v>
      </c>
      <c r="B21" s="22">
        <v>3</v>
      </c>
      <c r="C21" s="22" t="s">
        <v>47</v>
      </c>
      <c r="D21" s="23" t="s">
        <v>21</v>
      </c>
      <c r="E21" s="24" t="s">
        <v>60</v>
      </c>
    </row>
    <row r="22" spans="1:5" x14ac:dyDescent="0.3">
      <c r="A22" s="21">
        <f>B22+A21</f>
        <v>43165</v>
      </c>
      <c r="B22" s="22">
        <v>10</v>
      </c>
      <c r="C22" s="22" t="s">
        <v>52</v>
      </c>
      <c r="D22" s="23" t="s">
        <v>21</v>
      </c>
      <c r="E22" s="24" t="s">
        <v>61</v>
      </c>
    </row>
    <row r="23" spans="1:5" x14ac:dyDescent="0.3">
      <c r="A23" s="21">
        <f t="shared" si="0"/>
        <v>43167</v>
      </c>
      <c r="B23" s="22">
        <v>2</v>
      </c>
      <c r="C23" s="22" t="s">
        <v>47</v>
      </c>
      <c r="D23" s="23" t="s">
        <v>8</v>
      </c>
      <c r="E23" s="24" t="s">
        <v>25</v>
      </c>
    </row>
    <row r="24" spans="1:5" x14ac:dyDescent="0.3">
      <c r="A24" s="21">
        <f t="shared" si="0"/>
        <v>43174</v>
      </c>
      <c r="B24" s="22">
        <v>7</v>
      </c>
      <c r="C24" s="22" t="s">
        <v>47</v>
      </c>
      <c r="D24" s="23" t="s">
        <v>26</v>
      </c>
      <c r="E24" s="24" t="s">
        <v>65</v>
      </c>
    </row>
    <row r="25" spans="1:5" x14ac:dyDescent="0.3">
      <c r="A25" s="21">
        <f t="shared" ref="A25" si="1">B25+A24</f>
        <v>43176</v>
      </c>
      <c r="B25" s="22">
        <v>2</v>
      </c>
      <c r="C25" s="22" t="s">
        <v>47</v>
      </c>
      <c r="D25" s="23" t="s">
        <v>26</v>
      </c>
      <c r="E25" s="24" t="s">
        <v>66</v>
      </c>
    </row>
    <row r="26" spans="1:5" x14ac:dyDescent="0.3">
      <c r="A26" s="41"/>
      <c r="B26" s="42">
        <f>IF(C26="N/A",SUM(B21:B25)*-1,0)</f>
        <v>-24</v>
      </c>
      <c r="C26" s="43" t="s">
        <v>102</v>
      </c>
      <c r="D26" s="44"/>
      <c r="E26" s="45" t="s">
        <v>40</v>
      </c>
    </row>
    <row r="27" spans="1:5" x14ac:dyDescent="0.3">
      <c r="A27" s="25">
        <f>B27+B26+A25</f>
        <v>43155</v>
      </c>
      <c r="B27" s="26">
        <v>3</v>
      </c>
      <c r="C27" s="26" t="s">
        <v>47</v>
      </c>
      <c r="D27" s="27" t="s">
        <v>21</v>
      </c>
      <c r="E27" s="32" t="s">
        <v>56</v>
      </c>
    </row>
    <row r="28" spans="1:5" x14ac:dyDescent="0.3">
      <c r="A28" s="29">
        <f t="shared" ref="A28" si="2">B28+A27</f>
        <v>43155</v>
      </c>
      <c r="B28" s="30">
        <v>0</v>
      </c>
      <c r="C28" s="30" t="s">
        <v>47</v>
      </c>
      <c r="D28" s="31" t="s">
        <v>4</v>
      </c>
      <c r="E28" s="32" t="s">
        <v>57</v>
      </c>
    </row>
    <row r="29" spans="1:5" x14ac:dyDescent="0.3">
      <c r="A29" s="29">
        <f>B29+A28</f>
        <v>43162</v>
      </c>
      <c r="B29" s="30">
        <v>7</v>
      </c>
      <c r="C29" s="30" t="s">
        <v>50</v>
      </c>
      <c r="D29" s="31" t="s">
        <v>8</v>
      </c>
      <c r="E29" s="32" t="s">
        <v>55</v>
      </c>
    </row>
    <row r="30" spans="1:5" x14ac:dyDescent="0.3">
      <c r="A30" s="29">
        <f t="shared" si="0"/>
        <v>43169</v>
      </c>
      <c r="B30" s="30">
        <v>7</v>
      </c>
      <c r="C30" s="30" t="s">
        <v>48</v>
      </c>
      <c r="D30" s="31" t="s">
        <v>4</v>
      </c>
      <c r="E30" s="32" t="s">
        <v>54</v>
      </c>
    </row>
    <row r="31" spans="1:5" x14ac:dyDescent="0.3">
      <c r="A31" s="29">
        <f t="shared" si="0"/>
        <v>43171</v>
      </c>
      <c r="B31" s="30">
        <v>2</v>
      </c>
      <c r="C31" s="30" t="s">
        <v>44</v>
      </c>
      <c r="D31" s="31" t="s">
        <v>46</v>
      </c>
      <c r="E31" s="32" t="s">
        <v>62</v>
      </c>
    </row>
    <row r="32" spans="1:5" x14ac:dyDescent="0.3">
      <c r="A32" s="29">
        <f t="shared" ref="A32" si="3">B32+A31</f>
        <v>43171</v>
      </c>
      <c r="B32" s="30">
        <v>0</v>
      </c>
      <c r="C32" s="30" t="s">
        <v>48</v>
      </c>
      <c r="D32" s="31" t="s">
        <v>4</v>
      </c>
      <c r="E32" s="32" t="s">
        <v>22</v>
      </c>
    </row>
    <row r="33" spans="1:5" x14ac:dyDescent="0.3">
      <c r="A33" s="29">
        <f>B33+A32</f>
        <v>43178</v>
      </c>
      <c r="B33" s="30">
        <v>7</v>
      </c>
      <c r="C33" s="30" t="s">
        <v>42</v>
      </c>
      <c r="D33" s="31" t="s">
        <v>4</v>
      </c>
      <c r="E33" s="32" t="s">
        <v>63</v>
      </c>
    </row>
    <row r="34" spans="1:5" x14ac:dyDescent="0.3">
      <c r="A34" s="29">
        <f t="shared" si="0"/>
        <v>43185</v>
      </c>
      <c r="B34" s="30">
        <v>7</v>
      </c>
      <c r="C34" s="30" t="s">
        <v>23</v>
      </c>
      <c r="D34" s="31" t="s">
        <v>24</v>
      </c>
      <c r="E34" s="32" t="s">
        <v>64</v>
      </c>
    </row>
    <row r="35" spans="1:5" x14ac:dyDescent="0.3">
      <c r="A35" s="46"/>
      <c r="B35" s="47">
        <f>IF(C35="N/A",SUM(B27:B34)*-1,0)</f>
        <v>0</v>
      </c>
      <c r="C35" s="43"/>
      <c r="D35" s="48"/>
      <c r="E35" s="49" t="s">
        <v>41</v>
      </c>
    </row>
    <row r="36" spans="1:5" x14ac:dyDescent="0.3">
      <c r="A36" s="37">
        <f>B36+A34+B35</f>
        <v>43188</v>
      </c>
      <c r="B36" s="38">
        <v>3</v>
      </c>
      <c r="C36" s="38" t="s">
        <v>7</v>
      </c>
      <c r="D36" s="39" t="s">
        <v>27</v>
      </c>
      <c r="E36" s="40" t="s">
        <v>28</v>
      </c>
    </row>
    <row r="37" spans="1:5" x14ac:dyDescent="0.3">
      <c r="A37" s="25"/>
      <c r="B37" s="26"/>
      <c r="C37" s="26"/>
      <c r="D37" s="27"/>
      <c r="E37" s="28" t="s">
        <v>39</v>
      </c>
    </row>
    <row r="38" spans="1:5" ht="49.5" x14ac:dyDescent="0.3">
      <c r="A38" s="33">
        <f>B38+A36</f>
        <v>43218</v>
      </c>
      <c r="B38" s="34">
        <v>30</v>
      </c>
      <c r="C38" s="34" t="s">
        <v>32</v>
      </c>
      <c r="D38" s="35" t="s">
        <v>31</v>
      </c>
      <c r="E38" s="36" t="s">
        <v>68</v>
      </c>
    </row>
    <row r="39" spans="1:5" x14ac:dyDescent="0.3">
      <c r="A39" s="50"/>
      <c r="B39" s="5"/>
      <c r="C39" s="5" t="s">
        <v>50</v>
      </c>
      <c r="D39" s="5" t="s">
        <v>33</v>
      </c>
      <c r="E39" s="7" t="s">
        <v>49</v>
      </c>
    </row>
    <row r="40" spans="1:5" x14ac:dyDescent="0.3">
      <c r="A40" s="51"/>
      <c r="B40" s="5"/>
      <c r="C40" s="5" t="s">
        <v>13</v>
      </c>
      <c r="D40" s="5" t="s">
        <v>33</v>
      </c>
      <c r="E40" s="7" t="s">
        <v>36</v>
      </c>
    </row>
    <row r="41" spans="1:5" x14ac:dyDescent="0.3">
      <c r="A41" s="51"/>
      <c r="B41" s="5"/>
      <c r="C41" s="5" t="s">
        <v>52</v>
      </c>
      <c r="D41" s="5" t="s">
        <v>33</v>
      </c>
      <c r="E41" s="7" t="s">
        <v>53</v>
      </c>
    </row>
    <row r="42" spans="1:5" x14ac:dyDescent="0.3">
      <c r="A42" s="51"/>
      <c r="B42" s="13"/>
      <c r="C42" s="5" t="s">
        <v>23</v>
      </c>
      <c r="D42" s="5" t="s">
        <v>33</v>
      </c>
      <c r="E42" s="7" t="s">
        <v>37</v>
      </c>
    </row>
    <row r="43" spans="1:5" x14ac:dyDescent="0.3">
      <c r="A43" s="51"/>
      <c r="B43" s="5"/>
      <c r="C43" s="5" t="s">
        <v>42</v>
      </c>
      <c r="D43" s="5" t="s">
        <v>33</v>
      </c>
      <c r="E43" s="7" t="s">
        <v>43</v>
      </c>
    </row>
    <row r="44" spans="1:5" x14ac:dyDescent="0.3">
      <c r="A44" s="51"/>
      <c r="B44" s="5"/>
      <c r="C44" s="5" t="s">
        <v>32</v>
      </c>
      <c r="D44" s="5" t="s">
        <v>33</v>
      </c>
      <c r="E44" s="7" t="s">
        <v>38</v>
      </c>
    </row>
    <row r="45" spans="1:5" x14ac:dyDescent="0.3">
      <c r="A45" s="51"/>
      <c r="B45" s="5"/>
      <c r="C45" s="5" t="s">
        <v>44</v>
      </c>
      <c r="D45" s="5" t="s">
        <v>33</v>
      </c>
      <c r="E45" s="7" t="s">
        <v>45</v>
      </c>
    </row>
    <row r="46" spans="1:5" x14ac:dyDescent="0.3">
      <c r="A46" s="51"/>
      <c r="B46" s="5"/>
      <c r="C46" s="5" t="s">
        <v>48</v>
      </c>
      <c r="D46" s="5" t="s">
        <v>33</v>
      </c>
      <c r="E46" s="7" t="s">
        <v>51</v>
      </c>
    </row>
    <row r="47" spans="1:5" x14ac:dyDescent="0.3">
      <c r="A47" s="51"/>
      <c r="B47" s="5"/>
      <c r="C47" s="5" t="s">
        <v>7</v>
      </c>
      <c r="D47" s="5" t="s">
        <v>33</v>
      </c>
      <c r="E47" s="7" t="s">
        <v>35</v>
      </c>
    </row>
    <row r="48" spans="1:5" x14ac:dyDescent="0.3">
      <c r="A48" s="51"/>
      <c r="B48" s="5"/>
      <c r="C48" s="5" t="s">
        <v>6</v>
      </c>
      <c r="D48" s="5" t="s">
        <v>33</v>
      </c>
      <c r="E48" s="7" t="s">
        <v>34</v>
      </c>
    </row>
  </sheetData>
  <sortState ref="C38:E46">
    <sortCondition ref="C38"/>
  </sortState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view="pageBreakPreview" zoomScaleNormal="100" zoomScaleSheetLayoutView="100" workbookViewId="0">
      <pane ySplit="3" topLeftCell="A4" activePane="bottomLeft" state="frozen"/>
      <selection pane="bottomLeft" activeCell="E22" sqref="E22"/>
    </sheetView>
  </sheetViews>
  <sheetFormatPr defaultRowHeight="16.5" x14ac:dyDescent="0.3"/>
  <cols>
    <col min="1" max="1" width="7.85546875" style="1" bestFit="1" customWidth="1"/>
    <col min="2" max="2" width="5.42578125" style="2" bestFit="1" customWidth="1"/>
    <col min="3" max="3" width="12" style="2" bestFit="1" customWidth="1"/>
    <col min="4" max="4" width="11.7109375" style="3" bestFit="1" customWidth="1"/>
    <col min="5" max="5" width="70.7109375" customWidth="1"/>
  </cols>
  <sheetData>
    <row r="1" spans="1:5" x14ac:dyDescent="0.3">
      <c r="A1" s="4"/>
      <c r="B1" s="5" t="s">
        <v>29</v>
      </c>
      <c r="C1" s="5" t="s">
        <v>30</v>
      </c>
      <c r="D1" s="6"/>
      <c r="E1" s="7"/>
    </row>
    <row r="2" spans="1:5" x14ac:dyDescent="0.3">
      <c r="A2" s="4"/>
      <c r="B2" s="5">
        <f>SUM(B4:B44)</f>
        <v>189</v>
      </c>
      <c r="C2" s="52">
        <f>B2/365*12</f>
        <v>6.2136986301369861</v>
      </c>
      <c r="D2" s="6"/>
      <c r="E2" s="54" t="s">
        <v>92</v>
      </c>
    </row>
    <row r="3" spans="1:5" x14ac:dyDescent="0.3">
      <c r="A3" s="4" t="s">
        <v>0</v>
      </c>
      <c r="B3" s="5" t="s">
        <v>1</v>
      </c>
      <c r="C3" s="5" t="s">
        <v>5</v>
      </c>
      <c r="D3" s="6" t="s">
        <v>2</v>
      </c>
      <c r="E3" s="7" t="s">
        <v>3</v>
      </c>
    </row>
    <row r="4" spans="1:5" x14ac:dyDescent="0.3">
      <c r="A4" s="8">
        <v>43101</v>
      </c>
      <c r="B4" s="9">
        <v>0</v>
      </c>
      <c r="C4" s="9" t="s">
        <v>6</v>
      </c>
      <c r="D4" s="10" t="s">
        <v>9</v>
      </c>
      <c r="E4" s="15" t="s">
        <v>93</v>
      </c>
    </row>
    <row r="5" spans="1:5" x14ac:dyDescent="0.3">
      <c r="A5" s="12">
        <f>B5+A4</f>
        <v>43103</v>
      </c>
      <c r="B5" s="13">
        <v>2</v>
      </c>
      <c r="C5" s="13" t="s">
        <v>47</v>
      </c>
      <c r="D5" s="14" t="s">
        <v>4</v>
      </c>
      <c r="E5" s="15" t="s">
        <v>94</v>
      </c>
    </row>
    <row r="6" spans="1:5" x14ac:dyDescent="0.3">
      <c r="A6" s="12">
        <f>B6+A5</f>
        <v>43105</v>
      </c>
      <c r="B6" s="13">
        <v>2</v>
      </c>
      <c r="C6" s="13" t="s">
        <v>6</v>
      </c>
      <c r="D6" s="14" t="s">
        <v>4</v>
      </c>
      <c r="E6" s="15" t="s">
        <v>95</v>
      </c>
    </row>
    <row r="7" spans="1:5" x14ac:dyDescent="0.3">
      <c r="A7" s="12">
        <f t="shared" ref="A7:A11" si="0">B7+A6</f>
        <v>43110</v>
      </c>
      <c r="B7" s="13">
        <v>5</v>
      </c>
      <c r="C7" s="13" t="s">
        <v>6</v>
      </c>
      <c r="D7" s="14" t="s">
        <v>96</v>
      </c>
      <c r="E7" s="15" t="s">
        <v>99</v>
      </c>
    </row>
    <row r="8" spans="1:5" x14ac:dyDescent="0.3">
      <c r="A8" s="16">
        <f>B8+A7</f>
        <v>43111</v>
      </c>
      <c r="B8" s="17">
        <v>1</v>
      </c>
      <c r="C8" s="17" t="s">
        <v>7</v>
      </c>
      <c r="D8" s="18" t="s">
        <v>96</v>
      </c>
      <c r="E8" s="19" t="s">
        <v>98</v>
      </c>
    </row>
    <row r="9" spans="1:5" x14ac:dyDescent="0.3">
      <c r="A9" s="20">
        <f>B9+A8</f>
        <v>43113</v>
      </c>
      <c r="B9" s="9">
        <v>2</v>
      </c>
      <c r="C9" s="9" t="s">
        <v>47</v>
      </c>
      <c r="D9" s="10" t="s">
        <v>10</v>
      </c>
      <c r="E9" s="11" t="s">
        <v>67</v>
      </c>
    </row>
    <row r="10" spans="1:5" x14ac:dyDescent="0.3">
      <c r="A10" s="12">
        <f t="shared" si="0"/>
        <v>43115</v>
      </c>
      <c r="B10" s="13">
        <v>2</v>
      </c>
      <c r="C10" s="13" t="s">
        <v>47</v>
      </c>
      <c r="D10" s="14" t="s">
        <v>11</v>
      </c>
      <c r="E10" s="15" t="s">
        <v>83</v>
      </c>
    </row>
    <row r="11" spans="1:5" x14ac:dyDescent="0.3">
      <c r="A11" s="16">
        <f t="shared" si="0"/>
        <v>43118</v>
      </c>
      <c r="B11" s="17">
        <v>3</v>
      </c>
      <c r="C11" s="17" t="s">
        <v>50</v>
      </c>
      <c r="D11" s="18" t="s">
        <v>8</v>
      </c>
      <c r="E11" s="19" t="s">
        <v>84</v>
      </c>
    </row>
    <row r="12" spans="1:5" x14ac:dyDescent="0.3">
      <c r="A12" s="20">
        <f>B12+A11</f>
        <v>43119</v>
      </c>
      <c r="B12" s="9">
        <v>1</v>
      </c>
      <c r="C12" s="9" t="s">
        <v>47</v>
      </c>
      <c r="D12" s="10" t="s">
        <v>12</v>
      </c>
      <c r="E12" s="11" t="s">
        <v>85</v>
      </c>
    </row>
    <row r="13" spans="1:5" x14ac:dyDescent="0.3">
      <c r="A13" s="12">
        <f t="shared" ref="A13:A40" si="1">B13+A12</f>
        <v>43133</v>
      </c>
      <c r="B13" s="13">
        <v>14</v>
      </c>
      <c r="C13" s="13" t="s">
        <v>13</v>
      </c>
      <c r="D13" s="14" t="s">
        <v>14</v>
      </c>
      <c r="E13" s="15" t="s">
        <v>100</v>
      </c>
    </row>
    <row r="14" spans="1:5" x14ac:dyDescent="0.3">
      <c r="A14" s="12">
        <f t="shared" si="1"/>
        <v>43147</v>
      </c>
      <c r="B14" s="53">
        <v>14</v>
      </c>
      <c r="C14" s="13" t="s">
        <v>13</v>
      </c>
      <c r="D14" s="14" t="s">
        <v>9</v>
      </c>
      <c r="E14" s="15" t="s">
        <v>58</v>
      </c>
    </row>
    <row r="15" spans="1:5" x14ac:dyDescent="0.3">
      <c r="A15" s="12">
        <f t="shared" si="1"/>
        <v>43154</v>
      </c>
      <c r="B15" s="53">
        <v>7</v>
      </c>
      <c r="C15" s="13" t="s">
        <v>13</v>
      </c>
      <c r="D15" s="14" t="s">
        <v>15</v>
      </c>
      <c r="E15" s="15" t="s">
        <v>16</v>
      </c>
    </row>
    <row r="16" spans="1:5" x14ac:dyDescent="0.3">
      <c r="A16" s="12">
        <f t="shared" si="1"/>
        <v>43155</v>
      </c>
      <c r="B16" s="13">
        <v>1</v>
      </c>
      <c r="C16" s="13" t="s">
        <v>47</v>
      </c>
      <c r="D16" s="14" t="s">
        <v>12</v>
      </c>
      <c r="E16" s="15" t="s">
        <v>17</v>
      </c>
    </row>
    <row r="17" spans="1:5" x14ac:dyDescent="0.3">
      <c r="A17" s="16">
        <f t="shared" si="1"/>
        <v>43162</v>
      </c>
      <c r="B17" s="17">
        <v>7</v>
      </c>
      <c r="C17" s="17" t="s">
        <v>81</v>
      </c>
      <c r="D17" s="18" t="s">
        <v>4</v>
      </c>
      <c r="E17" s="19" t="s">
        <v>82</v>
      </c>
    </row>
    <row r="18" spans="1:5" x14ac:dyDescent="0.3">
      <c r="A18" s="20">
        <f t="shared" si="1"/>
        <v>43176</v>
      </c>
      <c r="B18" s="9">
        <v>14</v>
      </c>
      <c r="C18" s="9" t="s">
        <v>69</v>
      </c>
      <c r="D18" s="10" t="s">
        <v>70</v>
      </c>
      <c r="E18" s="11" t="s">
        <v>71</v>
      </c>
    </row>
    <row r="19" spans="1:5" x14ac:dyDescent="0.3">
      <c r="A19" s="12">
        <f t="shared" si="1"/>
        <v>43177</v>
      </c>
      <c r="B19" s="13">
        <v>1</v>
      </c>
      <c r="C19" s="13" t="s">
        <v>69</v>
      </c>
      <c r="D19" s="14" t="s">
        <v>72</v>
      </c>
      <c r="E19" s="15" t="s">
        <v>73</v>
      </c>
    </row>
    <row r="20" spans="1:5" x14ac:dyDescent="0.3">
      <c r="A20" s="12">
        <f t="shared" ref="A20:A22" si="2">B20+A19</f>
        <v>43184</v>
      </c>
      <c r="B20" s="13">
        <v>7</v>
      </c>
      <c r="C20" s="13" t="s">
        <v>69</v>
      </c>
      <c r="D20" s="14" t="s">
        <v>74</v>
      </c>
      <c r="E20" s="15" t="s">
        <v>77</v>
      </c>
    </row>
    <row r="21" spans="1:5" x14ac:dyDescent="0.3">
      <c r="A21" s="12">
        <f t="shared" si="2"/>
        <v>43185</v>
      </c>
      <c r="B21" s="13">
        <v>1</v>
      </c>
      <c r="C21" s="13" t="s">
        <v>47</v>
      </c>
      <c r="D21" s="14" t="s">
        <v>19</v>
      </c>
      <c r="E21" s="15" t="s">
        <v>75</v>
      </c>
    </row>
    <row r="22" spans="1:5" x14ac:dyDescent="0.3">
      <c r="A22" s="12">
        <f t="shared" si="2"/>
        <v>43188</v>
      </c>
      <c r="B22" s="13">
        <v>3</v>
      </c>
      <c r="C22" s="13" t="s">
        <v>47</v>
      </c>
      <c r="D22" s="14" t="s">
        <v>9</v>
      </c>
      <c r="E22" s="15" t="s">
        <v>76</v>
      </c>
    </row>
    <row r="23" spans="1:5" x14ac:dyDescent="0.3">
      <c r="A23" s="16">
        <f>B23+A22</f>
        <v>43195</v>
      </c>
      <c r="B23" s="17">
        <v>7</v>
      </c>
      <c r="C23" s="17" t="s">
        <v>69</v>
      </c>
      <c r="D23" s="18" t="s">
        <v>70</v>
      </c>
      <c r="E23" s="19" t="s">
        <v>78</v>
      </c>
    </row>
    <row r="24" spans="1:5" x14ac:dyDescent="0.3">
      <c r="A24" s="20">
        <f t="shared" ref="A24:A26" si="3">B24+A23</f>
        <v>43197</v>
      </c>
      <c r="B24" s="9">
        <v>2</v>
      </c>
      <c r="C24" s="9" t="s">
        <v>47</v>
      </c>
      <c r="D24" s="10" t="s">
        <v>18</v>
      </c>
      <c r="E24" s="11" t="s">
        <v>80</v>
      </c>
    </row>
    <row r="25" spans="1:5" x14ac:dyDescent="0.3">
      <c r="A25" s="12">
        <f t="shared" si="3"/>
        <v>43197</v>
      </c>
      <c r="B25" s="13">
        <v>0</v>
      </c>
      <c r="C25" s="13" t="s">
        <v>47</v>
      </c>
      <c r="D25" s="14" t="s">
        <v>19</v>
      </c>
      <c r="E25" s="15" t="s">
        <v>20</v>
      </c>
    </row>
    <row r="26" spans="1:5" x14ac:dyDescent="0.3">
      <c r="A26" s="16">
        <f t="shared" si="3"/>
        <v>43200</v>
      </c>
      <c r="B26" s="17">
        <v>3</v>
      </c>
      <c r="C26" s="17" t="s">
        <v>6</v>
      </c>
      <c r="D26" s="18" t="s">
        <v>9</v>
      </c>
      <c r="E26" s="19" t="s">
        <v>101</v>
      </c>
    </row>
    <row r="27" spans="1:5" x14ac:dyDescent="0.3">
      <c r="A27" s="21">
        <f>B27+A26</f>
        <v>43203</v>
      </c>
      <c r="B27" s="22">
        <v>3</v>
      </c>
      <c r="C27" s="22" t="s">
        <v>47</v>
      </c>
      <c r="D27" s="23" t="s">
        <v>21</v>
      </c>
      <c r="E27" s="24" t="s">
        <v>60</v>
      </c>
    </row>
    <row r="28" spans="1:5" x14ac:dyDescent="0.3">
      <c r="A28" s="21">
        <f>B28+A27</f>
        <v>43213</v>
      </c>
      <c r="B28" s="22">
        <v>10</v>
      </c>
      <c r="C28" s="22" t="s">
        <v>52</v>
      </c>
      <c r="D28" s="23" t="s">
        <v>21</v>
      </c>
      <c r="E28" s="24" t="s">
        <v>61</v>
      </c>
    </row>
    <row r="29" spans="1:5" x14ac:dyDescent="0.3">
      <c r="A29" s="21">
        <f t="shared" si="1"/>
        <v>43215</v>
      </c>
      <c r="B29" s="22">
        <v>2</v>
      </c>
      <c r="C29" s="22" t="s">
        <v>47</v>
      </c>
      <c r="D29" s="23" t="s">
        <v>8</v>
      </c>
      <c r="E29" s="24" t="s">
        <v>25</v>
      </c>
    </row>
    <row r="30" spans="1:5" x14ac:dyDescent="0.3">
      <c r="A30" s="21">
        <f t="shared" si="1"/>
        <v>43222</v>
      </c>
      <c r="B30" s="22">
        <v>7</v>
      </c>
      <c r="C30" s="22" t="s">
        <v>47</v>
      </c>
      <c r="D30" s="23" t="s">
        <v>26</v>
      </c>
      <c r="E30" s="24" t="s">
        <v>65</v>
      </c>
    </row>
    <row r="31" spans="1:5" x14ac:dyDescent="0.3">
      <c r="A31" s="21">
        <f t="shared" si="1"/>
        <v>43224</v>
      </c>
      <c r="B31" s="22">
        <v>2</v>
      </c>
      <c r="C31" s="22" t="s">
        <v>47</v>
      </c>
      <c r="D31" s="23" t="s">
        <v>26</v>
      </c>
      <c r="E31" s="24" t="s">
        <v>66</v>
      </c>
    </row>
    <row r="32" spans="1:5" x14ac:dyDescent="0.3">
      <c r="A32" s="41"/>
      <c r="B32" s="42">
        <f>IF(C32="N/A",SUM(B27:B31)*-1,0)</f>
        <v>0</v>
      </c>
      <c r="C32" s="43" t="s">
        <v>79</v>
      </c>
      <c r="D32" s="44"/>
      <c r="E32" s="45" t="s">
        <v>40</v>
      </c>
    </row>
    <row r="33" spans="1:5" x14ac:dyDescent="0.3">
      <c r="A33" s="25">
        <f>B33+B32+A31</f>
        <v>43227</v>
      </c>
      <c r="B33" s="26">
        <v>3</v>
      </c>
      <c r="C33" s="26" t="s">
        <v>47</v>
      </c>
      <c r="D33" s="27" t="s">
        <v>21</v>
      </c>
      <c r="E33" s="32" t="s">
        <v>56</v>
      </c>
    </row>
    <row r="34" spans="1:5" x14ac:dyDescent="0.3">
      <c r="A34" s="29">
        <f t="shared" ref="A34" si="4">B34+A33</f>
        <v>43227</v>
      </c>
      <c r="B34" s="30">
        <v>0</v>
      </c>
      <c r="C34" s="30" t="s">
        <v>47</v>
      </c>
      <c r="D34" s="31" t="s">
        <v>4</v>
      </c>
      <c r="E34" s="32" t="s">
        <v>57</v>
      </c>
    </row>
    <row r="35" spans="1:5" x14ac:dyDescent="0.3">
      <c r="A35" s="29">
        <f>B35+A34</f>
        <v>43234</v>
      </c>
      <c r="B35" s="30">
        <v>7</v>
      </c>
      <c r="C35" s="30" t="s">
        <v>50</v>
      </c>
      <c r="D35" s="31" t="s">
        <v>8</v>
      </c>
      <c r="E35" s="32" t="s">
        <v>55</v>
      </c>
    </row>
    <row r="36" spans="1:5" x14ac:dyDescent="0.3">
      <c r="A36" s="29">
        <f t="shared" si="1"/>
        <v>43241</v>
      </c>
      <c r="B36" s="30">
        <v>7</v>
      </c>
      <c r="C36" s="30" t="s">
        <v>48</v>
      </c>
      <c r="D36" s="31" t="s">
        <v>4</v>
      </c>
      <c r="E36" s="32" t="s">
        <v>54</v>
      </c>
    </row>
    <row r="37" spans="1:5" x14ac:dyDescent="0.3">
      <c r="A37" s="29">
        <f t="shared" si="1"/>
        <v>43243</v>
      </c>
      <c r="B37" s="30">
        <v>2</v>
      </c>
      <c r="C37" s="30" t="s">
        <v>44</v>
      </c>
      <c r="D37" s="31" t="s">
        <v>46</v>
      </c>
      <c r="E37" s="32" t="s">
        <v>62</v>
      </c>
    </row>
    <row r="38" spans="1:5" x14ac:dyDescent="0.3">
      <c r="A38" s="29">
        <f t="shared" si="1"/>
        <v>43243</v>
      </c>
      <c r="B38" s="30">
        <v>0</v>
      </c>
      <c r="C38" s="30" t="s">
        <v>48</v>
      </c>
      <c r="D38" s="31" t="s">
        <v>4</v>
      </c>
      <c r="E38" s="32" t="s">
        <v>22</v>
      </c>
    </row>
    <row r="39" spans="1:5" x14ac:dyDescent="0.3">
      <c r="A39" s="29">
        <f>B39+A38</f>
        <v>43250</v>
      </c>
      <c r="B39" s="30">
        <v>7</v>
      </c>
      <c r="C39" s="30" t="s">
        <v>42</v>
      </c>
      <c r="D39" s="31" t="s">
        <v>4</v>
      </c>
      <c r="E39" s="32" t="s">
        <v>63</v>
      </c>
    </row>
    <row r="40" spans="1:5" x14ac:dyDescent="0.3">
      <c r="A40" s="29">
        <f t="shared" si="1"/>
        <v>43257</v>
      </c>
      <c r="B40" s="30">
        <v>7</v>
      </c>
      <c r="C40" s="30" t="s">
        <v>23</v>
      </c>
      <c r="D40" s="31" t="s">
        <v>24</v>
      </c>
      <c r="E40" s="32" t="s">
        <v>64</v>
      </c>
    </row>
    <row r="41" spans="1:5" x14ac:dyDescent="0.3">
      <c r="A41" s="46"/>
      <c r="B41" s="47">
        <f>IF(C41="N/A",SUM(B33:B40)*-1,0)</f>
        <v>0</v>
      </c>
      <c r="C41" s="43"/>
      <c r="D41" s="48"/>
      <c r="E41" s="49" t="s">
        <v>41</v>
      </c>
    </row>
    <row r="42" spans="1:5" x14ac:dyDescent="0.3">
      <c r="A42" s="37">
        <f>B42+A40+B41</f>
        <v>43260</v>
      </c>
      <c r="B42" s="38">
        <v>3</v>
      </c>
      <c r="C42" s="38" t="s">
        <v>7</v>
      </c>
      <c r="D42" s="39" t="s">
        <v>27</v>
      </c>
      <c r="E42" s="40" t="s">
        <v>28</v>
      </c>
    </row>
    <row r="43" spans="1:5" x14ac:dyDescent="0.3">
      <c r="A43" s="25"/>
      <c r="B43" s="26"/>
      <c r="C43" s="26"/>
      <c r="D43" s="27"/>
      <c r="E43" s="28" t="s">
        <v>39</v>
      </c>
    </row>
    <row r="44" spans="1:5" ht="49.5" x14ac:dyDescent="0.3">
      <c r="A44" s="33">
        <f>B44+A42</f>
        <v>43290</v>
      </c>
      <c r="B44" s="34">
        <v>30</v>
      </c>
      <c r="C44" s="34" t="s">
        <v>32</v>
      </c>
      <c r="D44" s="35" t="s">
        <v>31</v>
      </c>
      <c r="E44" s="36" t="s">
        <v>68</v>
      </c>
    </row>
    <row r="45" spans="1:5" x14ac:dyDescent="0.3">
      <c r="A45" s="50"/>
      <c r="B45" s="5"/>
      <c r="C45" s="5" t="s">
        <v>50</v>
      </c>
      <c r="D45" s="5" t="s">
        <v>33</v>
      </c>
      <c r="E45" s="7" t="s">
        <v>49</v>
      </c>
    </row>
    <row r="46" spans="1:5" x14ac:dyDescent="0.3">
      <c r="A46" s="51"/>
      <c r="B46" s="5"/>
      <c r="C46" s="5" t="s">
        <v>13</v>
      </c>
      <c r="D46" s="5" t="s">
        <v>33</v>
      </c>
      <c r="E46" s="7" t="s">
        <v>36</v>
      </c>
    </row>
    <row r="47" spans="1:5" x14ac:dyDescent="0.3">
      <c r="A47" s="51"/>
      <c r="B47" s="5"/>
      <c r="C47" s="5" t="s">
        <v>52</v>
      </c>
      <c r="D47" s="5" t="s">
        <v>33</v>
      </c>
      <c r="E47" s="7" t="s">
        <v>53</v>
      </c>
    </row>
    <row r="48" spans="1:5" x14ac:dyDescent="0.3">
      <c r="A48" s="51"/>
      <c r="B48" s="13"/>
      <c r="C48" s="5" t="s">
        <v>23</v>
      </c>
      <c r="D48" s="5" t="s">
        <v>33</v>
      </c>
      <c r="E48" s="7" t="s">
        <v>37</v>
      </c>
    </row>
    <row r="49" spans="1:5" x14ac:dyDescent="0.3">
      <c r="A49" s="51"/>
      <c r="B49" s="5"/>
      <c r="C49" s="5" t="s">
        <v>42</v>
      </c>
      <c r="D49" s="5" t="s">
        <v>33</v>
      </c>
      <c r="E49" s="7" t="s">
        <v>43</v>
      </c>
    </row>
    <row r="50" spans="1:5" x14ac:dyDescent="0.3">
      <c r="A50" s="51"/>
      <c r="B50" s="5"/>
      <c r="C50" s="5" t="s">
        <v>32</v>
      </c>
      <c r="D50" s="5" t="s">
        <v>33</v>
      </c>
      <c r="E50" s="7" t="s">
        <v>38</v>
      </c>
    </row>
    <row r="51" spans="1:5" x14ac:dyDescent="0.3">
      <c r="A51" s="51"/>
      <c r="B51" s="5"/>
      <c r="C51" s="5" t="s">
        <v>44</v>
      </c>
      <c r="D51" s="5" t="s">
        <v>33</v>
      </c>
      <c r="E51" s="7" t="s">
        <v>45</v>
      </c>
    </row>
    <row r="52" spans="1:5" x14ac:dyDescent="0.3">
      <c r="A52" s="51"/>
      <c r="B52" s="5"/>
      <c r="C52" s="5" t="s">
        <v>48</v>
      </c>
      <c r="D52" s="5" t="s">
        <v>33</v>
      </c>
      <c r="E52" s="7" t="s">
        <v>51</v>
      </c>
    </row>
    <row r="53" spans="1:5" x14ac:dyDescent="0.3">
      <c r="A53" s="51"/>
      <c r="B53" s="5"/>
      <c r="C53" s="5" t="s">
        <v>7</v>
      </c>
      <c r="D53" s="5" t="s">
        <v>33</v>
      </c>
      <c r="E53" s="7" t="s">
        <v>35</v>
      </c>
    </row>
    <row r="54" spans="1:5" x14ac:dyDescent="0.3">
      <c r="A54" s="51"/>
      <c r="B54" s="5"/>
      <c r="C54" s="5" t="s">
        <v>6</v>
      </c>
      <c r="D54" s="5" t="s">
        <v>33</v>
      </c>
      <c r="E54" s="7" t="s">
        <v>34</v>
      </c>
    </row>
  </sheetData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RFB</vt:lpstr>
      <vt:lpstr>RFP</vt:lpstr>
      <vt:lpstr>RFB!Print_Area</vt:lpstr>
      <vt:lpstr>RFP!Print_Area</vt:lpstr>
    </vt:vector>
  </TitlesOfParts>
  <Company>City of Anaheim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Groom</dc:creator>
  <cp:lastModifiedBy>Neil Groom</cp:lastModifiedBy>
  <cp:lastPrinted>2017-03-03T16:38:18Z</cp:lastPrinted>
  <dcterms:created xsi:type="dcterms:W3CDTF">2010-02-10T23:52:37Z</dcterms:created>
  <dcterms:modified xsi:type="dcterms:W3CDTF">2018-02-15T01:41:27Z</dcterms:modified>
</cp:coreProperties>
</file>